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darekol\Edarekol\Home\پست ها\دوره آموزشی محاسبه حقوق\"/>
    </mc:Choice>
  </mc:AlternateContent>
  <bookViews>
    <workbookView xWindow="0" yWindow="0" windowWidth="20400" windowHeight="723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E7" i="1"/>
  <c r="G9" i="1" s="1"/>
  <c r="E8" i="1" l="1"/>
  <c r="G8" i="1"/>
  <c r="G10" i="1"/>
  <c r="B12" i="1" l="1"/>
  <c r="I5" i="1"/>
  <c r="I6" i="1" s="1"/>
  <c r="H12" i="1" l="1"/>
  <c r="B13" i="1"/>
</calcChain>
</file>

<file path=xl/sharedStrings.xml><?xml version="1.0" encoding="utf-8"?>
<sst xmlns="http://schemas.openxmlformats.org/spreadsheetml/2006/main" count="29" uniqueCount="25">
  <si>
    <t>درآمدها</t>
  </si>
  <si>
    <t>کسورات</t>
  </si>
  <si>
    <t>عنوان</t>
  </si>
  <si>
    <t>مبلغ</t>
  </si>
  <si>
    <t>شرایط کار</t>
  </si>
  <si>
    <t>مقدار</t>
  </si>
  <si>
    <t>کارکرد(روز)</t>
  </si>
  <si>
    <t>ساعت اضافه کار</t>
  </si>
  <si>
    <t>ساعت شب کار</t>
  </si>
  <si>
    <t>تعداد فرزند</t>
  </si>
  <si>
    <t>مزد شغل</t>
  </si>
  <si>
    <t>پایه سنوات تجمیعی</t>
  </si>
  <si>
    <t>مزد ثابت</t>
  </si>
  <si>
    <t>حقوق ماهانه</t>
  </si>
  <si>
    <t xml:space="preserve"> مبلغ</t>
  </si>
  <si>
    <t>بن کارگری</t>
  </si>
  <si>
    <t>حق مسکن</t>
  </si>
  <si>
    <t>حق اولاد</t>
  </si>
  <si>
    <t>اضافه کاری</t>
  </si>
  <si>
    <t>شب کاری</t>
  </si>
  <si>
    <t>جمعه کاری</t>
  </si>
  <si>
    <t>روز جمعه کار</t>
  </si>
  <si>
    <t>حق بیمه</t>
  </si>
  <si>
    <t>مالیات</t>
  </si>
  <si>
    <t>سایر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</si>
</sst>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B Nazanin"/>
      <charset val="178"/>
    </font>
    <font>
      <b/>
      <sz val="14"/>
      <color theme="0"/>
      <name val="B Titr"/>
      <charset val="178"/>
    </font>
    <font>
      <sz val="14"/>
      <color theme="0"/>
      <name val="B Yekan"/>
      <charset val="178"/>
    </font>
    <font>
      <b/>
      <sz val="12"/>
      <color theme="0"/>
      <name val="B Yekan"/>
      <charset val="178"/>
    </font>
    <font>
      <sz val="12"/>
      <color theme="0"/>
      <name val="B Yekan"/>
      <charset val="178"/>
    </font>
    <font>
      <sz val="20"/>
      <color theme="1"/>
      <name val="B Yekan"/>
      <charset val="178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3" fontId="0" fillId="0" borderId="0" xfId="0" applyNumberFormat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3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7" fillId="0" borderId="0" xfId="0" applyFont="1" applyAlignment="1">
      <alignment readingOrder="2"/>
    </xf>
    <xf numFmtId="3" fontId="7" fillId="0" borderId="0" xfId="0" applyNumberFormat="1" applyFont="1" applyAlignment="1">
      <alignment readingOrder="2"/>
    </xf>
    <xf numFmtId="0" fontId="6" fillId="5" borderId="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rightToLeft="1" tabSelected="1" workbookViewId="0">
      <selection activeCell="C7" sqref="C7"/>
    </sheetView>
  </sheetViews>
  <sheetFormatPr defaultRowHeight="14.4" x14ac:dyDescent="0.3"/>
  <cols>
    <col min="2" max="2" width="13.5546875" bestFit="1" customWidth="1"/>
    <col min="3" max="3" width="15" customWidth="1"/>
    <col min="4" max="4" width="16.6640625" bestFit="1" customWidth="1"/>
    <col min="5" max="5" width="11.6640625" bestFit="1" customWidth="1"/>
    <col min="6" max="6" width="10.109375" bestFit="1" customWidth="1"/>
    <col min="7" max="7" width="14.5546875" bestFit="1" customWidth="1"/>
    <col min="8" max="8" width="14.109375" customWidth="1"/>
    <col min="9" max="9" width="14.5546875" bestFit="1" customWidth="1"/>
    <col min="13" max="13" width="10.109375" bestFit="1" customWidth="1"/>
    <col min="14" max="14" width="9.88671875" bestFit="1" customWidth="1"/>
  </cols>
  <sheetData>
    <row r="2" spans="2:14" ht="33" customHeight="1" thickBot="1" x14ac:dyDescent="0.35"/>
    <row r="3" spans="2:14" ht="27.6" x14ac:dyDescent="0.9">
      <c r="B3" s="22" t="s">
        <v>4</v>
      </c>
      <c r="C3" s="24"/>
      <c r="D3" s="22" t="s">
        <v>0</v>
      </c>
      <c r="E3" s="23"/>
      <c r="F3" s="23"/>
      <c r="G3" s="24"/>
      <c r="H3" s="22" t="s">
        <v>1</v>
      </c>
      <c r="I3" s="24"/>
    </row>
    <row r="4" spans="2:14" ht="21.6" x14ac:dyDescent="0.65">
      <c r="B4" s="3" t="s">
        <v>2</v>
      </c>
      <c r="C4" s="5" t="s">
        <v>5</v>
      </c>
      <c r="D4" s="3" t="s">
        <v>2</v>
      </c>
      <c r="E4" s="4" t="s">
        <v>3</v>
      </c>
      <c r="F4" s="4" t="s">
        <v>2</v>
      </c>
      <c r="G4" s="5" t="s">
        <v>14</v>
      </c>
      <c r="H4" s="3" t="s">
        <v>2</v>
      </c>
      <c r="I4" s="5" t="s">
        <v>3</v>
      </c>
      <c r="M4" s="2"/>
    </row>
    <row r="5" spans="2:14" ht="21.6" x14ac:dyDescent="0.65">
      <c r="B5" s="6" t="s">
        <v>6</v>
      </c>
      <c r="C5" s="13">
        <v>31</v>
      </c>
      <c r="D5" s="6" t="s">
        <v>10</v>
      </c>
      <c r="E5" s="7">
        <v>885165</v>
      </c>
      <c r="F5" s="7" t="s">
        <v>15</v>
      </c>
      <c r="G5" s="8">
        <v>6000000</v>
      </c>
      <c r="H5" s="6" t="s">
        <v>22</v>
      </c>
      <c r="I5" s="8">
        <f>(G5+G6+G8+G9+G10+E8)*0.07</f>
        <v>4338664.3098499328</v>
      </c>
      <c r="N5" s="2"/>
    </row>
    <row r="6" spans="2:14" ht="21.6" x14ac:dyDescent="0.65">
      <c r="B6" s="6" t="s">
        <v>7</v>
      </c>
      <c r="C6" s="13">
        <v>100</v>
      </c>
      <c r="D6" s="6" t="s">
        <v>11</v>
      </c>
      <c r="E6" s="7">
        <v>122475</v>
      </c>
      <c r="F6" s="7" t="s">
        <v>16</v>
      </c>
      <c r="G6" s="8">
        <v>4500000</v>
      </c>
      <c r="H6" s="6" t="s">
        <v>23</v>
      </c>
      <c r="I6" s="12">
        <f>IF((G10+G9+G8+E8)&gt;40000000,(ROUND((G8+G9+G10+E8-40000000-(2*I5/7))*0.1,0)),0)</f>
        <v>1024130</v>
      </c>
      <c r="N6" s="2"/>
    </row>
    <row r="7" spans="2:14" ht="21.6" x14ac:dyDescent="0.65">
      <c r="B7" s="6" t="s">
        <v>8</v>
      </c>
      <c r="C7" s="13">
        <v>4</v>
      </c>
      <c r="D7" s="6" t="s">
        <v>12</v>
      </c>
      <c r="E7" s="7">
        <f>E5+E6</f>
        <v>1007640</v>
      </c>
      <c r="F7" s="7" t="s">
        <v>17</v>
      </c>
      <c r="G7" s="8">
        <f>3*C8*885165</f>
        <v>5310990</v>
      </c>
      <c r="H7" s="6" t="s">
        <v>24</v>
      </c>
      <c r="I7" s="13">
        <v>0</v>
      </c>
      <c r="M7" s="2"/>
    </row>
    <row r="8" spans="2:14" ht="21.6" x14ac:dyDescent="0.65">
      <c r="B8" s="6" t="s">
        <v>9</v>
      </c>
      <c r="C8" s="13">
        <v>2</v>
      </c>
      <c r="D8" s="6" t="s">
        <v>13</v>
      </c>
      <c r="E8" s="7">
        <f>E7*C5</f>
        <v>31236840</v>
      </c>
      <c r="F8" s="7" t="s">
        <v>18</v>
      </c>
      <c r="G8" s="8">
        <f>(E7/7.33)*1.4*C6</f>
        <v>19245511.596180081</v>
      </c>
      <c r="H8" s="6"/>
      <c r="I8" s="13"/>
    </row>
    <row r="9" spans="2:14" ht="21.6" x14ac:dyDescent="0.65">
      <c r="B9" s="6" t="s">
        <v>21</v>
      </c>
      <c r="C9" s="13">
        <v>2</v>
      </c>
      <c r="D9" s="6"/>
      <c r="E9" s="7"/>
      <c r="F9" s="7" t="s">
        <v>19</v>
      </c>
      <c r="G9" s="8">
        <f>(E7/7.33)*0.35*C7</f>
        <v>192455.1159618008</v>
      </c>
      <c r="H9" s="6"/>
      <c r="I9" s="13"/>
    </row>
    <row r="10" spans="2:14" ht="21.6" x14ac:dyDescent="0.65">
      <c r="B10" s="6"/>
      <c r="C10" s="13"/>
      <c r="D10" s="6"/>
      <c r="E10" s="7"/>
      <c r="F10" s="7" t="s">
        <v>20</v>
      </c>
      <c r="G10" s="8">
        <f>0.4*E7*C9</f>
        <v>806112</v>
      </c>
      <c r="H10" s="6"/>
      <c r="I10" s="13"/>
    </row>
    <row r="11" spans="2:14" ht="22.2" thickBot="1" x14ac:dyDescent="0.7">
      <c r="B11" s="9"/>
      <c r="C11" s="11"/>
      <c r="D11" s="9"/>
      <c r="E11" s="10"/>
      <c r="F11" s="10"/>
      <c r="G11" s="11"/>
      <c r="H11" s="9"/>
      <c r="I11" s="11"/>
    </row>
    <row r="12" spans="2:14" ht="18.600000000000001" x14ac:dyDescent="0.55000000000000004">
      <c r="B12" s="25" t="str">
        <f>"جمع درآمد"&amp;(ROUND((E8+G5+G6+G7+G8+G9+G10),0))&amp;" ریال "</f>
        <v xml:space="preserve">جمع درآمد67291909 ریال </v>
      </c>
      <c r="C12" s="26"/>
      <c r="D12" s="26"/>
      <c r="E12" s="26"/>
      <c r="F12" s="26"/>
      <c r="G12" s="26"/>
      <c r="H12" s="27" t="str">
        <f>"جمع کسورات"&amp;(ROUND((I5+I6+I7),0))&amp;" ریال "</f>
        <v xml:space="preserve">جمع کسورات5362794 ریال </v>
      </c>
      <c r="I12" s="28"/>
    </row>
    <row r="13" spans="2:14" ht="21.6" customHeight="1" x14ac:dyDescent="0.3">
      <c r="B13" s="16" t="str">
        <f>"مبلغ قابل پرداخت"&amp;(ROUND((E8+G5+G6+G7+G8+G9+G10-I5-I6-I7),0))&amp;" ریال "</f>
        <v xml:space="preserve">مبلغ قابل پرداخت61929114 ریال </v>
      </c>
      <c r="C13" s="17"/>
      <c r="D13" s="17"/>
      <c r="E13" s="17"/>
      <c r="F13" s="17"/>
      <c r="G13" s="17"/>
      <c r="H13" s="17"/>
      <c r="I13" s="18"/>
    </row>
    <row r="14" spans="2:14" ht="21.6" customHeight="1" thickBot="1" x14ac:dyDescent="0.35">
      <c r="B14" s="19"/>
      <c r="C14" s="20"/>
      <c r="D14" s="20"/>
      <c r="E14" s="20"/>
      <c r="F14" s="20"/>
      <c r="G14" s="20"/>
      <c r="H14" s="20"/>
      <c r="I14" s="21"/>
    </row>
    <row r="15" spans="2:14" ht="21.6" x14ac:dyDescent="0.65">
      <c r="B15" s="1"/>
      <c r="C15" s="1"/>
      <c r="D15" s="1"/>
      <c r="E15" s="1"/>
      <c r="F15" s="1"/>
      <c r="G15" s="1"/>
      <c r="H15" s="1"/>
      <c r="I15" s="1"/>
    </row>
    <row r="16" spans="2:14" x14ac:dyDescent="0.3">
      <c r="C16" s="14"/>
      <c r="D16" s="15"/>
    </row>
    <row r="17" spans="3:4" x14ac:dyDescent="0.3">
      <c r="C17" s="14"/>
      <c r="D17" s="15"/>
    </row>
  </sheetData>
  <mergeCells count="6">
    <mergeCell ref="B13:I14"/>
    <mergeCell ref="D3:G3"/>
    <mergeCell ref="H3:I3"/>
    <mergeCell ref="B3:C3"/>
    <mergeCell ref="B12:G12"/>
    <mergeCell ref="H12:I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hadi77</dc:creator>
  <cp:lastModifiedBy>hadi77</cp:lastModifiedBy>
  <dcterms:created xsi:type="dcterms:W3CDTF">2021-07-10T15:40:39Z</dcterms:created>
  <dcterms:modified xsi:type="dcterms:W3CDTF">2021-11-16T17:08:29Z</dcterms:modified>
</cp:coreProperties>
</file>